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Освоение" sheetId="1" r:id="rId1"/>
    <sheet name="Отчет о продел.раб.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/>
  <c r="E68"/>
  <c r="D68" l="1"/>
  <c r="D69"/>
  <c r="G67"/>
  <c r="G66"/>
  <c r="G63"/>
  <c r="G62"/>
  <c r="G27"/>
  <c r="G12"/>
  <c r="G13"/>
  <c r="G14"/>
  <c r="G15"/>
  <c r="G16"/>
  <c r="G17"/>
  <c r="G18"/>
  <c r="G19"/>
  <c r="G20"/>
  <c r="G21"/>
  <c r="G22"/>
  <c r="G23"/>
  <c r="G24"/>
  <c r="G25"/>
  <c r="G26"/>
  <c r="G11"/>
  <c r="E27"/>
  <c r="D27"/>
  <c r="F43"/>
  <c r="E43"/>
  <c r="D43"/>
  <c r="H63"/>
  <c r="H64" s="1"/>
  <c r="F48"/>
  <c r="E48" l="1"/>
  <c r="D48"/>
  <c r="E13" i="2" l="1"/>
  <c r="H68" i="1"/>
  <c r="E64"/>
  <c r="E69" s="1"/>
  <c r="E60"/>
  <c r="D60"/>
  <c r="F59"/>
  <c r="F60" s="1"/>
  <c r="E57"/>
  <c r="G56"/>
  <c r="D57"/>
  <c r="F53"/>
  <c r="F54" s="1"/>
  <c r="G54" s="1"/>
  <c r="D54"/>
  <c r="H51"/>
  <c r="E51"/>
  <c r="F50"/>
  <c r="F51" s="1"/>
  <c r="G51" s="1"/>
  <c r="D50"/>
  <c r="D51" s="1"/>
  <c r="H27"/>
  <c r="F64" l="1"/>
  <c r="G53"/>
  <c r="G59"/>
  <c r="G60"/>
  <c r="G50"/>
  <c r="D64"/>
  <c r="G57"/>
  <c r="F69" l="1"/>
  <c r="G69" s="1"/>
  <c r="G64"/>
</calcChain>
</file>

<file path=xl/sharedStrings.xml><?xml version="1.0" encoding="utf-8"?>
<sst xmlns="http://schemas.openxmlformats.org/spreadsheetml/2006/main" count="112" uniqueCount="74">
  <si>
    <t>Информация</t>
  </si>
  <si>
    <t xml:space="preserve">  по освоению выделенных бюджетных средств  по КГУ "Аппарат акима Жетысуского района г.Алматы" </t>
  </si>
  <si>
    <t>(тыс.тенге)</t>
  </si>
  <si>
    <t>Бюд.программа Подпрограмма</t>
  </si>
  <si>
    <t>Специфика</t>
  </si>
  <si>
    <t>Наименование</t>
  </si>
  <si>
    <t>Исполнено</t>
  </si>
  <si>
    <t xml:space="preserve"> отклонение</t>
  </si>
  <si>
    <t>Сроки оплаты</t>
  </si>
  <si>
    <t>План</t>
  </si>
  <si>
    <t>Факт</t>
  </si>
  <si>
    <t>%</t>
  </si>
  <si>
    <t>сумма</t>
  </si>
  <si>
    <t xml:space="preserve">                                                                                                Аппарат акима Жетысуского района г.Алматы</t>
  </si>
  <si>
    <t>ОО1</t>
  </si>
  <si>
    <t>Услуги по обеспечению деятельности  акима района в городе, города районного значения,поселка ,аула (села),аульного (сельского) округа.</t>
  </si>
  <si>
    <t>О15</t>
  </si>
  <si>
    <t>Оплата труда</t>
  </si>
  <si>
    <t xml:space="preserve">Компенсационные выплаты </t>
  </si>
  <si>
    <t>Социальный налог</t>
  </si>
  <si>
    <t>Социальные отчисления в Государственный фонд социального Страхования</t>
  </si>
  <si>
    <t>Отчисления на обязательное социальное медиц</t>
  </si>
  <si>
    <t>Оплата труда технического персонала</t>
  </si>
  <si>
    <t>Взносы работодателей по техническому персоналу</t>
  </si>
  <si>
    <t>Приобретение прочих запасов</t>
  </si>
  <si>
    <t>Оплата коммунальных услуг</t>
  </si>
  <si>
    <t>Оплата услуг связи</t>
  </si>
  <si>
    <t xml:space="preserve">Оплата трансп.услуг </t>
  </si>
  <si>
    <t>Оплата прочих услуг и работ</t>
  </si>
  <si>
    <t>Итого</t>
  </si>
  <si>
    <t>ОО3</t>
  </si>
  <si>
    <t xml:space="preserve">                                123 003 015  Оказание социальной помощи нуждающихся гражданам на дому</t>
  </si>
  <si>
    <t>Дополнительные денежные выплаты</t>
  </si>
  <si>
    <t>Социальные отчисления в Государственный фонд социального страхования</t>
  </si>
  <si>
    <t>Приобретение  прочих запасов</t>
  </si>
  <si>
    <t>Прочие текущие затраты</t>
  </si>
  <si>
    <t>ОО4</t>
  </si>
  <si>
    <t>ООО</t>
  </si>
  <si>
    <t>006</t>
  </si>
  <si>
    <t>008</t>
  </si>
  <si>
    <t xml:space="preserve">                123 008 000                                   Освещение улиц населенных пунктов</t>
  </si>
  <si>
    <t>Прочие услуги и работы</t>
  </si>
  <si>
    <t>ОО9</t>
  </si>
  <si>
    <t>О10</t>
  </si>
  <si>
    <t xml:space="preserve">                 123 010 000                                Содержание мест захоронений и погребение безродных</t>
  </si>
  <si>
    <t xml:space="preserve"> </t>
  </si>
  <si>
    <t>О11</t>
  </si>
  <si>
    <t>Капитальный ремонт помещений,зданий,сооружений</t>
  </si>
  <si>
    <t>041</t>
  </si>
  <si>
    <t xml:space="preserve">          123 041 015  Реализация государственного образовательного заказа в дошкольных организациях образования</t>
  </si>
  <si>
    <t>всего:</t>
  </si>
  <si>
    <t>Руководитель ФХО</t>
  </si>
  <si>
    <t>Л. Гапченко</t>
  </si>
  <si>
    <t xml:space="preserve">            Отчет</t>
  </si>
  <si>
    <t>о проделанной работе КГУ Аппарат акима Жетысуского района г.Алматы</t>
  </si>
  <si>
    <t>за период с 01.01.2018 г. по 30.11.2018 г.</t>
  </si>
  <si>
    <t>Освоение бюджетных средств</t>
  </si>
  <si>
    <t>План на 11 месяцев 2018 года</t>
  </si>
  <si>
    <t xml:space="preserve">       Фактический</t>
  </si>
  <si>
    <t>С начала года освоено</t>
  </si>
  <si>
    <t>Освоено на 30.11.2018 года</t>
  </si>
  <si>
    <t xml:space="preserve">                      Л. Гапченко</t>
  </si>
  <si>
    <t>Утвержденный план на 2019 г.</t>
  </si>
  <si>
    <t>Оплата труда технического  персонала</t>
  </si>
  <si>
    <t>Приобретение машин,оборудования инструмент</t>
  </si>
  <si>
    <t>011</t>
  </si>
  <si>
    <t xml:space="preserve">Исполнение исполнительных документов </t>
  </si>
  <si>
    <t>План за 12 месяцев</t>
  </si>
  <si>
    <t xml:space="preserve">                     123   004 015 Обеспечение деятельности организаций дошкольного воспитания и обучения </t>
  </si>
  <si>
    <t xml:space="preserve">                      123  006 015        Поддержка культурно-досуговой работы на местном уровне</t>
  </si>
  <si>
    <t xml:space="preserve">                   123 009 015                      Обеспечение санитарии населенных пунктов</t>
  </si>
  <si>
    <t xml:space="preserve">                    123 011 015                Благоустройство и озеленение населенных пунктов</t>
  </si>
  <si>
    <t>РИСК НЕ ОСВОЕНИЕ НЕТ, ДО КОНЦА ГОДА ВСЕ СУММЫ ОСВОЕТСЯ</t>
  </si>
  <si>
    <t>по состоянию на 31.12.2019 года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</si>
</sst>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/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right"/>
    </xf>
    <xf numFmtId="0" fontId="1" fillId="0" borderId="0" xfId="0" applyFont="1" applyBorder="1" applyAlignment="1"/>
    <xf numFmtId="0" fontId="8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1" fontId="9" fillId="0" borderId="2" xfId="0" applyNumberFormat="1" applyFont="1" applyBorder="1" applyAlignment="1" applyProtection="1">
      <alignment horizontal="right"/>
      <protection locked="0"/>
    </xf>
    <xf numFmtId="165" fontId="9" fillId="0" borderId="2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41" fontId="7" fillId="0" borderId="16" xfId="0" applyNumberFormat="1" applyFont="1" applyBorder="1" applyAlignment="1" applyProtection="1">
      <alignment horizontal="center"/>
      <protection locked="0"/>
    </xf>
    <xf numFmtId="41" fontId="7" fillId="0" borderId="16" xfId="0" applyNumberFormat="1" applyFont="1" applyBorder="1" applyAlignment="1" applyProtection="1">
      <alignment horizontal="right"/>
      <protection locked="0"/>
    </xf>
    <xf numFmtId="41" fontId="8" fillId="0" borderId="5" xfId="0" applyNumberFormat="1" applyFont="1" applyBorder="1" applyAlignment="1" applyProtection="1">
      <alignment horizontal="right"/>
      <protection locked="0"/>
    </xf>
    <xf numFmtId="0" fontId="7" fillId="3" borderId="12" xfId="0" applyFont="1" applyFill="1" applyBorder="1" applyAlignment="1">
      <alignment horizontal="left" vertical="center"/>
    </xf>
    <xf numFmtId="41" fontId="7" fillId="3" borderId="13" xfId="0" applyNumberFormat="1" applyFont="1" applyFill="1" applyBorder="1" applyAlignment="1" applyProtection="1">
      <alignment horizontal="right"/>
      <protection locked="0"/>
    </xf>
    <xf numFmtId="41" fontId="9" fillId="0" borderId="7" xfId="0" applyNumberFormat="1" applyFont="1" applyBorder="1" applyAlignment="1" applyProtection="1">
      <alignment horizontal="right"/>
      <protection locked="0"/>
    </xf>
    <xf numFmtId="1" fontId="9" fillId="0" borderId="7" xfId="0" applyNumberFormat="1" applyFont="1" applyBorder="1" applyAlignment="1">
      <alignment horizontal="right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right"/>
    </xf>
    <xf numFmtId="41" fontId="7" fillId="0" borderId="2" xfId="0" applyNumberFormat="1" applyFont="1" applyBorder="1" applyAlignment="1" applyProtection="1">
      <alignment horizontal="right"/>
      <protection locked="0"/>
    </xf>
    <xf numFmtId="41" fontId="5" fillId="0" borderId="5" xfId="0" applyNumberFormat="1" applyFont="1" applyBorder="1" applyAlignment="1" applyProtection="1">
      <alignment horizontal="right"/>
      <protection locked="0"/>
    </xf>
    <xf numFmtId="49" fontId="8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1" fontId="8" fillId="3" borderId="14" xfId="0" applyNumberFormat="1" applyFont="1" applyFill="1" applyBorder="1" applyAlignment="1" applyProtection="1">
      <alignment horizontal="right"/>
      <protection locked="0"/>
    </xf>
    <xf numFmtId="0" fontId="5" fillId="2" borderId="6" xfId="0" applyFont="1" applyFill="1" applyBorder="1" applyAlignment="1">
      <alignment horizontal="left" vertical="center" wrapText="1"/>
    </xf>
    <xf numFmtId="41" fontId="9" fillId="0" borderId="6" xfId="0" applyNumberFormat="1" applyFont="1" applyBorder="1" applyAlignment="1" applyProtection="1">
      <alignment horizontal="right"/>
      <protection locked="0"/>
    </xf>
    <xf numFmtId="165" fontId="9" fillId="0" borderId="6" xfId="0" applyNumberFormat="1" applyFont="1" applyBorder="1" applyAlignment="1"/>
    <xf numFmtId="0" fontId="8" fillId="3" borderId="12" xfId="0" applyFont="1" applyFill="1" applyBorder="1" applyAlignment="1">
      <alignment horizontal="center" vertical="center"/>
    </xf>
    <xf numFmtId="165" fontId="7" fillId="0" borderId="16" xfId="0" applyNumberFormat="1" applyFont="1" applyBorder="1" applyAlignment="1"/>
    <xf numFmtId="49" fontId="8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41" fontId="7" fillId="3" borderId="0" xfId="0" applyNumberFormat="1" applyFont="1" applyFill="1" applyBorder="1" applyAlignment="1" applyProtection="1">
      <alignment horizontal="right"/>
      <protection locked="0"/>
    </xf>
    <xf numFmtId="41" fontId="8" fillId="3" borderId="2" xfId="0" applyNumberFormat="1" applyFont="1" applyFill="1" applyBorder="1" applyAlignment="1" applyProtection="1">
      <alignment horizontal="right"/>
      <protection locked="0"/>
    </xf>
    <xf numFmtId="0" fontId="6" fillId="3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1" fontId="7" fillId="0" borderId="21" xfId="0" applyNumberFormat="1" applyFont="1" applyBorder="1" applyAlignment="1" applyProtection="1">
      <alignment horizontal="center"/>
      <protection locked="0"/>
    </xf>
    <xf numFmtId="41" fontId="7" fillId="0" borderId="21" xfId="0" applyNumberFormat="1" applyFont="1" applyBorder="1" applyAlignment="1" applyProtection="1">
      <alignment horizontal="right"/>
      <protection locked="0"/>
    </xf>
    <xf numFmtId="165" fontId="7" fillId="0" borderId="2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41" fontId="7" fillId="0" borderId="22" xfId="0" applyNumberFormat="1" applyFont="1" applyBorder="1" applyAlignment="1" applyProtection="1">
      <alignment horizontal="center"/>
      <protection locked="0"/>
    </xf>
    <xf numFmtId="41" fontId="7" fillId="0" borderId="22" xfId="0" applyNumberFormat="1" applyFont="1" applyBorder="1" applyAlignment="1" applyProtection="1">
      <alignment horizontal="right"/>
      <protection locked="0"/>
    </xf>
    <xf numFmtId="165" fontId="7" fillId="0" borderId="22" xfId="0" applyNumberFormat="1" applyFont="1" applyBorder="1" applyAlignment="1"/>
    <xf numFmtId="0" fontId="8" fillId="3" borderId="7" xfId="0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165" fontId="7" fillId="0" borderId="22" xfId="0" applyNumberFormat="1" applyFont="1" applyBorder="1" applyAlignment="1">
      <alignment vertical="center"/>
    </xf>
    <xf numFmtId="41" fontId="7" fillId="0" borderId="23" xfId="0" applyNumberFormat="1" applyFont="1" applyBorder="1" applyAlignment="1" applyProtection="1">
      <alignment horizontal="right"/>
      <protection locked="0"/>
    </xf>
    <xf numFmtId="49" fontId="8" fillId="3" borderId="8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/>
    </xf>
    <xf numFmtId="41" fontId="5" fillId="3" borderId="14" xfId="0" applyNumberFormat="1" applyFont="1" applyFill="1" applyBorder="1" applyAlignment="1" applyProtection="1">
      <alignment horizontal="right"/>
      <protection locked="0"/>
    </xf>
    <xf numFmtId="0" fontId="9" fillId="2" borderId="6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 applyProtection="1">
      <alignment horizontal="right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7" fillId="0" borderId="6" xfId="0" applyNumberFormat="1" applyFont="1" applyBorder="1" applyAlignment="1" applyProtection="1">
      <alignment horizontal="right"/>
      <protection locked="0"/>
    </xf>
    <xf numFmtId="0" fontId="1" fillId="3" borderId="12" xfId="0" applyFont="1" applyFill="1" applyBorder="1"/>
    <xf numFmtId="0" fontId="1" fillId="3" borderId="16" xfId="0" applyFont="1" applyFill="1" applyBorder="1"/>
    <xf numFmtId="0" fontId="10" fillId="3" borderId="14" xfId="0" applyFont="1" applyFill="1" applyBorder="1"/>
    <xf numFmtId="4" fontId="7" fillId="3" borderId="2" xfId="0" applyNumberFormat="1" applyFont="1" applyFill="1" applyBorder="1" applyAlignment="1" applyProtection="1">
      <alignment horizontal="right"/>
      <protection locked="0"/>
    </xf>
    <xf numFmtId="41" fontId="7" fillId="3" borderId="2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Border="1" applyAlignment="1" applyProtection="1">
      <alignment horizontal="right"/>
      <protection locked="0"/>
    </xf>
    <xf numFmtId="41" fontId="1" fillId="0" borderId="0" xfId="0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2" fillId="0" borderId="0" xfId="0" applyFont="1" applyBorder="1"/>
    <xf numFmtId="0" fontId="1" fillId="0" borderId="26" xfId="0" applyFont="1" applyBorder="1"/>
    <xf numFmtId="0" fontId="1" fillId="0" borderId="28" xfId="0" applyFont="1" applyBorder="1"/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6" fontId="3" fillId="3" borderId="1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164" fontId="9" fillId="0" borderId="7" xfId="0" applyNumberFormat="1" applyFont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164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164" fontId="7" fillId="0" borderId="2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77"/>
  <sheetViews>
    <sheetView tabSelected="1" workbookViewId="0">
      <selection activeCell="N68" sqref="N68"/>
    </sheetView>
  </sheetViews>
  <sheetFormatPr defaultColWidth="9.140625" defaultRowHeight="15"/>
  <cols>
    <col min="1" max="1" width="4.7109375" style="1" customWidth="1"/>
    <col min="2" max="2" width="4.85546875" style="1" customWidth="1"/>
    <col min="3" max="3" width="27.28515625" style="1" customWidth="1"/>
    <col min="4" max="4" width="14.85546875" style="1" customWidth="1"/>
    <col min="5" max="5" width="12.5703125" style="1" customWidth="1"/>
    <col min="6" max="6" width="15.140625" style="1" customWidth="1"/>
    <col min="7" max="7" width="10" style="1" customWidth="1"/>
    <col min="8" max="8" width="12.28515625" style="1" customWidth="1"/>
    <col min="9" max="9" width="14.42578125" style="1" bestFit="1" customWidth="1"/>
    <col min="10" max="16384" width="9.140625" style="1"/>
  </cols>
  <sheetData>
    <row r="2" spans="1:14">
      <c r="E2" s="2" t="s">
        <v>0</v>
      </c>
    </row>
    <row r="3" spans="1:14" ht="16.149999999999999" customHeight="1">
      <c r="A3" s="3" t="s">
        <v>1</v>
      </c>
      <c r="B3" s="4"/>
      <c r="C3" s="4"/>
      <c r="D3" s="4"/>
      <c r="E3" s="4"/>
      <c r="F3" s="4"/>
      <c r="G3" s="4"/>
    </row>
    <row r="4" spans="1:14" ht="16.149999999999999" customHeight="1">
      <c r="C4" s="3"/>
      <c r="D4" s="3" t="s">
        <v>73</v>
      </c>
      <c r="E4" s="3"/>
      <c r="F4" s="3"/>
      <c r="G4" s="4"/>
      <c r="H4" s="4"/>
      <c r="I4" s="4"/>
    </row>
    <row r="5" spans="1:14" ht="11.25" customHeight="1">
      <c r="B5" s="5"/>
      <c r="C5" s="6"/>
      <c r="D5" s="5"/>
      <c r="E5" s="5"/>
      <c r="F5" s="5"/>
      <c r="G5" s="6"/>
      <c r="H5" s="6"/>
      <c r="I5" s="7" t="s">
        <v>2</v>
      </c>
    </row>
    <row r="6" spans="1:14" ht="12" customHeight="1">
      <c r="A6" s="153" t="s">
        <v>3</v>
      </c>
      <c r="B6" s="156" t="s">
        <v>4</v>
      </c>
      <c r="C6" s="157" t="s">
        <v>5</v>
      </c>
      <c r="D6" s="160" t="s">
        <v>62</v>
      </c>
      <c r="E6" s="162" t="s">
        <v>67</v>
      </c>
      <c r="F6" s="175" t="s">
        <v>6</v>
      </c>
      <c r="G6" s="170" t="s">
        <v>7</v>
      </c>
      <c r="H6" s="171"/>
      <c r="I6" s="171" t="s">
        <v>8</v>
      </c>
    </row>
    <row r="7" spans="1:14" ht="26.45" customHeight="1">
      <c r="A7" s="154"/>
      <c r="B7" s="156"/>
      <c r="C7" s="158"/>
      <c r="D7" s="161"/>
      <c r="E7" s="163"/>
      <c r="F7" s="175"/>
      <c r="G7" s="172"/>
      <c r="H7" s="173"/>
      <c r="I7" s="174"/>
    </row>
    <row r="8" spans="1:14" ht="21.6" customHeight="1">
      <c r="A8" s="155"/>
      <c r="B8" s="156"/>
      <c r="C8" s="159"/>
      <c r="D8" s="8"/>
      <c r="E8" s="9" t="s">
        <v>9</v>
      </c>
      <c r="F8" s="8" t="s">
        <v>10</v>
      </c>
      <c r="G8" s="10" t="s">
        <v>11</v>
      </c>
      <c r="H8" s="10" t="s">
        <v>12</v>
      </c>
      <c r="I8" s="173"/>
    </row>
    <row r="9" spans="1:14" ht="20.45" customHeight="1">
      <c r="A9" s="11">
        <v>123</v>
      </c>
      <c r="B9" s="11"/>
      <c r="C9" s="12">
        <v>123001015</v>
      </c>
      <c r="D9" s="13" t="s">
        <v>13</v>
      </c>
      <c r="E9" s="13"/>
      <c r="F9" s="13"/>
      <c r="G9" s="13"/>
      <c r="H9" s="13"/>
      <c r="I9" s="14"/>
    </row>
    <row r="10" spans="1:14" ht="24.6" customHeight="1">
      <c r="A10" s="15" t="s">
        <v>14</v>
      </c>
      <c r="B10" s="16"/>
      <c r="C10" s="167" t="s">
        <v>15</v>
      </c>
      <c r="D10" s="168"/>
      <c r="E10" s="168"/>
      <c r="F10" s="168"/>
      <c r="G10" s="168"/>
      <c r="H10" s="168"/>
      <c r="I10" s="169"/>
      <c r="J10" s="17"/>
      <c r="K10" s="17"/>
    </row>
    <row r="11" spans="1:14" ht="24.6" customHeight="1">
      <c r="A11" s="15" t="s">
        <v>46</v>
      </c>
      <c r="B11" s="16">
        <v>131</v>
      </c>
      <c r="C11" s="119" t="s">
        <v>63</v>
      </c>
      <c r="D11" s="126">
        <v>5446</v>
      </c>
      <c r="E11" s="126">
        <v>5446</v>
      </c>
      <c r="F11" s="126">
        <v>5446</v>
      </c>
      <c r="G11" s="126">
        <f>(D11*100)/E11</f>
        <v>100</v>
      </c>
      <c r="H11" s="126"/>
      <c r="I11" s="126"/>
      <c r="J11" s="17"/>
      <c r="K11" s="17"/>
    </row>
    <row r="12" spans="1:14" ht="24.6" customHeight="1">
      <c r="A12" s="15"/>
      <c r="B12" s="16">
        <v>135</v>
      </c>
      <c r="C12" s="119" t="s">
        <v>23</v>
      </c>
      <c r="D12" s="126">
        <v>523</v>
      </c>
      <c r="E12" s="126">
        <v>523</v>
      </c>
      <c r="F12" s="126">
        <v>523</v>
      </c>
      <c r="G12" s="126">
        <f t="shared" ref="G12:G27" si="0">(D12*100)/E12</f>
        <v>100</v>
      </c>
      <c r="H12" s="126"/>
      <c r="I12" s="126"/>
      <c r="J12" s="17"/>
      <c r="K12" s="17"/>
    </row>
    <row r="13" spans="1:14" ht="21" customHeight="1">
      <c r="A13" s="18" t="s">
        <v>16</v>
      </c>
      <c r="B13" s="19">
        <v>111</v>
      </c>
      <c r="C13" s="20" t="s">
        <v>17</v>
      </c>
      <c r="D13" s="125">
        <v>118572</v>
      </c>
      <c r="E13" s="125">
        <v>118572</v>
      </c>
      <c r="F13" s="125">
        <v>118572</v>
      </c>
      <c r="G13" s="126">
        <f t="shared" si="0"/>
        <v>100</v>
      </c>
      <c r="H13" s="125"/>
      <c r="I13" s="129"/>
      <c r="N13" s="22"/>
    </row>
    <row r="14" spans="1:14">
      <c r="A14" s="23"/>
      <c r="B14" s="23">
        <v>113</v>
      </c>
      <c r="C14" s="24" t="s">
        <v>18</v>
      </c>
      <c r="D14" s="130">
        <v>19860</v>
      </c>
      <c r="E14" s="130">
        <v>19860</v>
      </c>
      <c r="F14" s="130">
        <v>19860</v>
      </c>
      <c r="G14" s="126">
        <f t="shared" si="0"/>
        <v>100</v>
      </c>
      <c r="H14" s="130"/>
      <c r="I14" s="129"/>
    </row>
    <row r="15" spans="1:14" ht="18.600000000000001" customHeight="1">
      <c r="A15" s="23"/>
      <c r="B15" s="23">
        <v>121</v>
      </c>
      <c r="C15" s="28" t="s">
        <v>19</v>
      </c>
      <c r="D15" s="130">
        <v>6888</v>
      </c>
      <c r="E15" s="130">
        <v>6888</v>
      </c>
      <c r="F15" s="130">
        <v>6888</v>
      </c>
      <c r="G15" s="126">
        <f t="shared" si="0"/>
        <v>100</v>
      </c>
      <c r="H15" s="130"/>
      <c r="I15" s="129"/>
    </row>
    <row r="16" spans="1:14" ht="34.9" customHeight="1">
      <c r="A16" s="23"/>
      <c r="B16" s="23">
        <v>122</v>
      </c>
      <c r="C16" s="24" t="s">
        <v>20</v>
      </c>
      <c r="D16" s="130">
        <v>3435</v>
      </c>
      <c r="E16" s="130">
        <v>3435</v>
      </c>
      <c r="F16" s="130">
        <v>3435</v>
      </c>
      <c r="G16" s="126">
        <f t="shared" si="0"/>
        <v>100</v>
      </c>
      <c r="H16" s="130"/>
      <c r="I16" s="129"/>
    </row>
    <row r="17" spans="1:9" ht="26.45" customHeight="1">
      <c r="A17" s="23"/>
      <c r="B17" s="23">
        <v>124</v>
      </c>
      <c r="C17" s="24" t="s">
        <v>21</v>
      </c>
      <c r="D17" s="130">
        <v>1569</v>
      </c>
      <c r="E17" s="130">
        <v>1569</v>
      </c>
      <c r="F17" s="130">
        <v>1569</v>
      </c>
      <c r="G17" s="126">
        <f t="shared" si="0"/>
        <v>100</v>
      </c>
      <c r="H17" s="130"/>
      <c r="I17" s="129"/>
    </row>
    <row r="18" spans="1:9" ht="25.9" customHeight="1">
      <c r="A18" s="23"/>
      <c r="B18" s="23">
        <v>131</v>
      </c>
      <c r="C18" s="24" t="s">
        <v>22</v>
      </c>
      <c r="D18" s="130">
        <v>24197</v>
      </c>
      <c r="E18" s="130">
        <v>24197</v>
      </c>
      <c r="F18" s="130">
        <v>24197</v>
      </c>
      <c r="G18" s="126">
        <f t="shared" si="0"/>
        <v>100</v>
      </c>
      <c r="H18" s="130"/>
      <c r="I18" s="129"/>
    </row>
    <row r="19" spans="1:9" ht="27" customHeight="1">
      <c r="A19" s="23"/>
      <c r="B19" s="23">
        <v>135</v>
      </c>
      <c r="C19" s="24" t="s">
        <v>23</v>
      </c>
      <c r="D19" s="130">
        <v>2360</v>
      </c>
      <c r="E19" s="130">
        <v>2360</v>
      </c>
      <c r="F19" s="130">
        <v>2360</v>
      </c>
      <c r="G19" s="126">
        <f t="shared" si="0"/>
        <v>100</v>
      </c>
      <c r="H19" s="130"/>
      <c r="I19" s="129"/>
    </row>
    <row r="20" spans="1:9" ht="14.45" customHeight="1">
      <c r="A20" s="23"/>
      <c r="B20" s="23">
        <v>149</v>
      </c>
      <c r="C20" s="28" t="s">
        <v>24</v>
      </c>
      <c r="D20" s="130">
        <v>2329</v>
      </c>
      <c r="E20" s="130">
        <v>2329</v>
      </c>
      <c r="F20" s="130">
        <v>2329</v>
      </c>
      <c r="G20" s="126">
        <f t="shared" si="0"/>
        <v>100</v>
      </c>
      <c r="H20" s="130"/>
      <c r="I20" s="129"/>
    </row>
    <row r="21" spans="1:9">
      <c r="A21" s="23"/>
      <c r="B21" s="23">
        <v>151</v>
      </c>
      <c r="C21" s="28" t="s">
        <v>25</v>
      </c>
      <c r="D21" s="130">
        <v>6719</v>
      </c>
      <c r="E21" s="130">
        <v>6719</v>
      </c>
      <c r="F21" s="130">
        <v>6719</v>
      </c>
      <c r="G21" s="126">
        <f t="shared" si="0"/>
        <v>100</v>
      </c>
      <c r="H21" s="130"/>
      <c r="I21" s="129"/>
    </row>
    <row r="22" spans="1:9">
      <c r="A22" s="23"/>
      <c r="B22" s="23">
        <v>152</v>
      </c>
      <c r="C22" s="28" t="s">
        <v>26</v>
      </c>
      <c r="D22" s="130">
        <v>4820</v>
      </c>
      <c r="E22" s="130">
        <v>4820</v>
      </c>
      <c r="F22" s="130">
        <v>4820</v>
      </c>
      <c r="G22" s="126">
        <f t="shared" si="0"/>
        <v>100</v>
      </c>
      <c r="H22" s="130"/>
      <c r="I22" s="129"/>
    </row>
    <row r="23" spans="1:9" ht="18" customHeight="1">
      <c r="A23" s="23"/>
      <c r="B23" s="23">
        <v>153</v>
      </c>
      <c r="C23" s="28" t="s">
        <v>27</v>
      </c>
      <c r="D23" s="130">
        <v>8540</v>
      </c>
      <c r="E23" s="130">
        <v>8540</v>
      </c>
      <c r="F23" s="130">
        <v>8540</v>
      </c>
      <c r="G23" s="126">
        <f t="shared" si="0"/>
        <v>100</v>
      </c>
      <c r="H23" s="130"/>
      <c r="I23" s="129"/>
    </row>
    <row r="24" spans="1:9" ht="16.149999999999999" customHeight="1">
      <c r="A24" s="29"/>
      <c r="B24" s="29">
        <v>159</v>
      </c>
      <c r="C24" s="30" t="s">
        <v>28</v>
      </c>
      <c r="D24" s="131">
        <v>40467.9</v>
      </c>
      <c r="E24" s="131">
        <v>40467.9</v>
      </c>
      <c r="F24" s="131">
        <v>40467.9</v>
      </c>
      <c r="G24" s="126">
        <f t="shared" si="0"/>
        <v>100</v>
      </c>
      <c r="H24" s="131"/>
      <c r="I24" s="129"/>
    </row>
    <row r="25" spans="1:9" ht="30" customHeight="1">
      <c r="A25" s="29"/>
      <c r="B25" s="29">
        <v>165</v>
      </c>
      <c r="C25" s="31" t="s">
        <v>66</v>
      </c>
      <c r="D25" s="131">
        <v>1386</v>
      </c>
      <c r="E25" s="131">
        <v>1386</v>
      </c>
      <c r="F25" s="131">
        <v>1386</v>
      </c>
      <c r="G25" s="126">
        <f t="shared" si="0"/>
        <v>100</v>
      </c>
      <c r="H25" s="131"/>
      <c r="I25" s="129"/>
    </row>
    <row r="26" spans="1:9" ht="24" customHeight="1">
      <c r="A26" s="29"/>
      <c r="B26" s="29">
        <v>169</v>
      </c>
      <c r="C26" s="31" t="s">
        <v>35</v>
      </c>
      <c r="D26" s="131">
        <v>5.0999999999999996</v>
      </c>
      <c r="E26" s="131">
        <v>5.0999999999999996</v>
      </c>
      <c r="F26" s="131">
        <v>5.0999999999999996</v>
      </c>
      <c r="G26" s="126">
        <f t="shared" si="0"/>
        <v>100</v>
      </c>
      <c r="H26" s="131">
        <v>0</v>
      </c>
      <c r="I26" s="129"/>
    </row>
    <row r="27" spans="1:9" ht="16.899999999999999" customHeight="1">
      <c r="A27" s="32"/>
      <c r="B27" s="33"/>
      <c r="C27" s="34" t="s">
        <v>29</v>
      </c>
      <c r="D27" s="132">
        <f>SUM(D11:D26)</f>
        <v>247117</v>
      </c>
      <c r="E27" s="132">
        <f>SUM(E11:E26)</f>
        <v>247117</v>
      </c>
      <c r="F27" s="128">
        <v>247117</v>
      </c>
      <c r="G27" s="126">
        <f t="shared" si="0"/>
        <v>100</v>
      </c>
      <c r="H27" s="132">
        <f>SUM(H13:H26)</f>
        <v>0</v>
      </c>
      <c r="I27" s="133"/>
    </row>
    <row r="28" spans="1:9" ht="22.15" customHeight="1">
      <c r="A28" s="15" t="s">
        <v>30</v>
      </c>
      <c r="B28" s="16"/>
      <c r="C28" s="164" t="s">
        <v>31</v>
      </c>
      <c r="D28" s="165"/>
      <c r="E28" s="165"/>
      <c r="F28" s="165"/>
      <c r="G28" s="165"/>
      <c r="H28" s="165"/>
      <c r="I28" s="166"/>
    </row>
    <row r="29" spans="1:9" ht="22.15" customHeight="1">
      <c r="A29" s="15" t="s">
        <v>46</v>
      </c>
      <c r="B29" s="120">
        <v>111</v>
      </c>
      <c r="C29" s="121" t="s">
        <v>17</v>
      </c>
      <c r="D29" s="134">
        <v>6345</v>
      </c>
      <c r="E29" s="134">
        <v>6345</v>
      </c>
      <c r="F29" s="134">
        <v>6345</v>
      </c>
      <c r="G29" s="135">
        <v>100</v>
      </c>
      <c r="H29" s="134"/>
      <c r="I29" s="134"/>
    </row>
    <row r="30" spans="1:9" ht="22.15" customHeight="1">
      <c r="A30" s="15"/>
      <c r="B30" s="120">
        <v>113</v>
      </c>
      <c r="C30" s="121" t="s">
        <v>18</v>
      </c>
      <c r="D30" s="134">
        <v>556</v>
      </c>
      <c r="E30" s="134">
        <v>556</v>
      </c>
      <c r="F30" s="134">
        <v>556</v>
      </c>
      <c r="G30" s="135">
        <v>100</v>
      </c>
      <c r="H30" s="134"/>
      <c r="I30" s="134"/>
    </row>
    <row r="31" spans="1:9" ht="22.15" customHeight="1">
      <c r="A31" s="15"/>
      <c r="B31" s="120">
        <v>121</v>
      </c>
      <c r="C31" s="121" t="s">
        <v>19</v>
      </c>
      <c r="D31" s="134">
        <v>380</v>
      </c>
      <c r="E31" s="134">
        <v>380</v>
      </c>
      <c r="F31" s="134">
        <v>380</v>
      </c>
      <c r="G31" s="135">
        <v>100</v>
      </c>
      <c r="H31" s="134"/>
      <c r="I31" s="134"/>
    </row>
    <row r="32" spans="1:9" ht="36">
      <c r="A32" s="15"/>
      <c r="B32" s="120">
        <v>122</v>
      </c>
      <c r="C32" s="121" t="s">
        <v>33</v>
      </c>
      <c r="D32" s="134">
        <v>218</v>
      </c>
      <c r="E32" s="134">
        <v>218</v>
      </c>
      <c r="F32" s="134">
        <v>218</v>
      </c>
      <c r="G32" s="135">
        <v>100</v>
      </c>
      <c r="H32" s="134"/>
      <c r="I32" s="134"/>
    </row>
    <row r="33" spans="1:9" ht="29.25" customHeight="1">
      <c r="A33" s="15"/>
      <c r="B33" s="120">
        <v>124</v>
      </c>
      <c r="C33" s="121" t="s">
        <v>21</v>
      </c>
      <c r="D33" s="134">
        <v>110</v>
      </c>
      <c r="E33" s="134">
        <v>110</v>
      </c>
      <c r="F33" s="134">
        <v>110</v>
      </c>
      <c r="G33" s="135">
        <v>100</v>
      </c>
      <c r="H33" s="134"/>
      <c r="I33" s="134"/>
    </row>
    <row r="34" spans="1:9" ht="16.899999999999999" customHeight="1">
      <c r="A34" s="18" t="s">
        <v>16</v>
      </c>
      <c r="B34" s="11">
        <v>111</v>
      </c>
      <c r="C34" s="20" t="s">
        <v>17</v>
      </c>
      <c r="D34" s="136">
        <v>30516</v>
      </c>
      <c r="E34" s="136">
        <v>30516</v>
      </c>
      <c r="F34" s="136">
        <v>30516</v>
      </c>
      <c r="G34" s="135">
        <v>100</v>
      </c>
      <c r="H34" s="136"/>
      <c r="I34" s="129"/>
    </row>
    <row r="35" spans="1:9" ht="24">
      <c r="A35" s="11"/>
      <c r="B35" s="19">
        <v>112</v>
      </c>
      <c r="C35" s="42" t="s">
        <v>32</v>
      </c>
      <c r="D35" s="130">
        <v>12061</v>
      </c>
      <c r="E35" s="130">
        <v>12061</v>
      </c>
      <c r="F35" s="130">
        <v>12061</v>
      </c>
      <c r="G35" s="135">
        <v>100</v>
      </c>
      <c r="H35" s="130"/>
      <c r="I35" s="129"/>
    </row>
    <row r="36" spans="1:9" ht="16.899999999999999" customHeight="1">
      <c r="A36" s="19"/>
      <c r="B36" s="19">
        <v>113</v>
      </c>
      <c r="C36" s="42" t="s">
        <v>18</v>
      </c>
      <c r="D36" s="130">
        <v>2120</v>
      </c>
      <c r="E36" s="130">
        <v>2120</v>
      </c>
      <c r="F36" s="130">
        <v>2120</v>
      </c>
      <c r="G36" s="135">
        <v>100</v>
      </c>
      <c r="H36" s="130"/>
      <c r="I36" s="129"/>
    </row>
    <row r="37" spans="1:9" ht="16.899999999999999" customHeight="1">
      <c r="A37" s="19"/>
      <c r="B37" s="19">
        <v>121</v>
      </c>
      <c r="C37" s="43" t="s">
        <v>19</v>
      </c>
      <c r="D37" s="130">
        <v>2208</v>
      </c>
      <c r="E37" s="130">
        <v>2208</v>
      </c>
      <c r="F37" s="130">
        <v>2208</v>
      </c>
      <c r="G37" s="135">
        <v>100</v>
      </c>
      <c r="H37" s="130"/>
      <c r="I37" s="129"/>
    </row>
    <row r="38" spans="1:9" ht="36.6" customHeight="1">
      <c r="A38" s="19"/>
      <c r="B38" s="19">
        <v>122</v>
      </c>
      <c r="C38" s="42" t="s">
        <v>33</v>
      </c>
      <c r="D38" s="130">
        <v>1292</v>
      </c>
      <c r="E38" s="130">
        <v>1292</v>
      </c>
      <c r="F38" s="130">
        <v>1292</v>
      </c>
      <c r="G38" s="135">
        <v>100</v>
      </c>
      <c r="H38" s="130"/>
      <c r="I38" s="129"/>
    </row>
    <row r="39" spans="1:9" ht="28.15" customHeight="1">
      <c r="A39" s="19"/>
      <c r="B39" s="23">
        <v>124</v>
      </c>
      <c r="C39" s="24" t="s">
        <v>21</v>
      </c>
      <c r="D39" s="130">
        <v>609</v>
      </c>
      <c r="E39" s="130">
        <v>609</v>
      </c>
      <c r="F39" s="130">
        <v>609</v>
      </c>
      <c r="G39" s="135">
        <v>100</v>
      </c>
      <c r="H39" s="130"/>
      <c r="I39" s="129"/>
    </row>
    <row r="40" spans="1:9" ht="16.899999999999999" customHeight="1">
      <c r="A40" s="19"/>
      <c r="B40" s="19">
        <v>149</v>
      </c>
      <c r="C40" s="42" t="s">
        <v>34</v>
      </c>
      <c r="D40" s="130">
        <v>1030</v>
      </c>
      <c r="E40" s="130">
        <v>1030</v>
      </c>
      <c r="F40" s="130">
        <v>1030</v>
      </c>
      <c r="G40" s="135">
        <v>100</v>
      </c>
      <c r="H40" s="130"/>
      <c r="I40" s="129"/>
    </row>
    <row r="41" spans="1:9" ht="16.899999999999999" customHeight="1">
      <c r="A41" s="19"/>
      <c r="B41" s="19">
        <v>159</v>
      </c>
      <c r="C41" s="43" t="s">
        <v>28</v>
      </c>
      <c r="D41" s="130">
        <v>1162</v>
      </c>
      <c r="E41" s="130">
        <v>1162</v>
      </c>
      <c r="F41" s="130">
        <v>1162</v>
      </c>
      <c r="G41" s="135">
        <v>100</v>
      </c>
      <c r="H41" s="130"/>
      <c r="I41" s="129"/>
    </row>
    <row r="42" spans="1:9" ht="16.899999999999999" customHeight="1">
      <c r="A42" s="44"/>
      <c r="B42" s="44">
        <v>169</v>
      </c>
      <c r="C42" s="45" t="s">
        <v>35</v>
      </c>
      <c r="D42" s="131">
        <v>2631</v>
      </c>
      <c r="E42" s="131">
        <v>2631</v>
      </c>
      <c r="F42" s="131">
        <v>2631</v>
      </c>
      <c r="G42" s="135">
        <v>100</v>
      </c>
      <c r="H42" s="131"/>
      <c r="I42" s="129"/>
    </row>
    <row r="43" spans="1:9" ht="19.149999999999999" customHeight="1">
      <c r="A43" s="23"/>
      <c r="B43" s="29"/>
      <c r="C43" s="46" t="s">
        <v>29</v>
      </c>
      <c r="D43" s="137">
        <f>SUM(D29:D42)</f>
        <v>61238</v>
      </c>
      <c r="E43" s="137">
        <f>SUM(E29:E42)</f>
        <v>61238</v>
      </c>
      <c r="F43" s="138">
        <f>SUM(F29:F42)</f>
        <v>61238</v>
      </c>
      <c r="G43" s="151">
        <v>100</v>
      </c>
      <c r="H43" s="137"/>
      <c r="I43" s="133"/>
    </row>
    <row r="44" spans="1:9" ht="21.6" customHeight="1">
      <c r="A44" s="47" t="s">
        <v>36</v>
      </c>
      <c r="B44" s="48"/>
      <c r="C44" s="164" t="s">
        <v>68</v>
      </c>
      <c r="D44" s="165"/>
      <c r="E44" s="165"/>
      <c r="F44" s="165"/>
      <c r="G44" s="165"/>
      <c r="H44" s="165"/>
      <c r="I44" s="166"/>
    </row>
    <row r="45" spans="1:9" ht="25.5" customHeight="1">
      <c r="A45" s="49" t="s">
        <v>16</v>
      </c>
      <c r="B45" s="19">
        <v>149</v>
      </c>
      <c r="C45" s="42" t="s">
        <v>34</v>
      </c>
      <c r="D45" s="130">
        <v>27205</v>
      </c>
      <c r="E45" s="130">
        <v>27205</v>
      </c>
      <c r="F45" s="130">
        <v>27205</v>
      </c>
      <c r="G45" s="127">
        <v>100</v>
      </c>
      <c r="H45" s="130"/>
      <c r="I45" s="129"/>
    </row>
    <row r="46" spans="1:9" ht="25.5" customHeight="1">
      <c r="A46" s="122"/>
      <c r="B46" s="19">
        <v>159</v>
      </c>
      <c r="C46" s="24" t="s">
        <v>28</v>
      </c>
      <c r="D46" s="130">
        <v>8302</v>
      </c>
      <c r="E46" s="130">
        <v>8302</v>
      </c>
      <c r="F46" s="130">
        <v>8302</v>
      </c>
      <c r="G46" s="127">
        <v>100</v>
      </c>
      <c r="H46" s="130"/>
      <c r="I46" s="139"/>
    </row>
    <row r="47" spans="1:9" ht="25.5" customHeight="1">
      <c r="A47" s="122"/>
      <c r="B47" s="19">
        <v>414</v>
      </c>
      <c r="C47" s="24" t="s">
        <v>64</v>
      </c>
      <c r="D47" s="130">
        <v>26622</v>
      </c>
      <c r="E47" s="130">
        <v>26622</v>
      </c>
      <c r="F47" s="130">
        <v>26622</v>
      </c>
      <c r="G47" s="127">
        <v>100</v>
      </c>
      <c r="H47" s="130"/>
      <c r="I47" s="139"/>
    </row>
    <row r="48" spans="1:9" ht="20.45" customHeight="1">
      <c r="A48" s="50"/>
      <c r="B48" s="123"/>
      <c r="C48" s="124" t="s">
        <v>29</v>
      </c>
      <c r="D48" s="140">
        <f>SUM(D45:D47)</f>
        <v>62129</v>
      </c>
      <c r="E48" s="140">
        <f>SUM(E45:E47)</f>
        <v>62129</v>
      </c>
      <c r="F48" s="141">
        <f>SUM(F45:F47)</f>
        <v>62129</v>
      </c>
      <c r="G48" s="142">
        <v>100</v>
      </c>
      <c r="H48" s="143"/>
      <c r="I48" s="144"/>
    </row>
    <row r="49" spans="1:12" ht="22.15" customHeight="1">
      <c r="A49" s="54" t="s">
        <v>38</v>
      </c>
      <c r="B49" s="55"/>
      <c r="C49" s="38" t="s">
        <v>69</v>
      </c>
      <c r="D49" s="39"/>
      <c r="E49" s="39"/>
      <c r="F49" s="39"/>
      <c r="G49" s="39"/>
      <c r="H49" s="39"/>
      <c r="I49" s="56"/>
    </row>
    <row r="50" spans="1:12" ht="23.45" customHeight="1">
      <c r="A50" s="49" t="s">
        <v>37</v>
      </c>
      <c r="B50" s="44">
        <v>159</v>
      </c>
      <c r="C50" s="57" t="s">
        <v>28</v>
      </c>
      <c r="D50" s="145">
        <f>15000</f>
        <v>15000</v>
      </c>
      <c r="E50" s="145">
        <v>15000</v>
      </c>
      <c r="F50" s="146">
        <f>E50-H50</f>
        <v>15000</v>
      </c>
      <c r="G50" s="127">
        <f>(F50*100)/E50</f>
        <v>100</v>
      </c>
      <c r="H50" s="145">
        <v>0</v>
      </c>
      <c r="I50" s="129"/>
    </row>
    <row r="51" spans="1:12" ht="23.45" customHeight="1">
      <c r="A51" s="60"/>
      <c r="B51" s="33"/>
      <c r="C51" s="34" t="s">
        <v>29</v>
      </c>
      <c r="D51" s="132">
        <f>SUM(D50)</f>
        <v>15000</v>
      </c>
      <c r="E51" s="132">
        <f>SUM(E50)</f>
        <v>15000</v>
      </c>
      <c r="F51" s="128">
        <f>SUM(F50)</f>
        <v>15000</v>
      </c>
      <c r="G51" s="150">
        <f>(F51*100)/E51</f>
        <v>100</v>
      </c>
      <c r="H51" s="147">
        <f>SUM(H50)</f>
        <v>0</v>
      </c>
      <c r="I51" s="148"/>
    </row>
    <row r="52" spans="1:12" ht="23.45" customHeight="1">
      <c r="A52" s="62" t="s">
        <v>39</v>
      </c>
      <c r="B52" s="63"/>
      <c r="C52" s="38" t="s">
        <v>40</v>
      </c>
      <c r="D52" s="39"/>
      <c r="E52" s="39"/>
      <c r="F52" s="39"/>
      <c r="G52" s="39"/>
      <c r="H52" s="39"/>
      <c r="I52" s="56"/>
    </row>
    <row r="53" spans="1:12">
      <c r="A53" s="49" t="s">
        <v>37</v>
      </c>
      <c r="B53" s="44">
        <v>159</v>
      </c>
      <c r="C53" s="64" t="s">
        <v>41</v>
      </c>
      <c r="D53" s="58">
        <v>147371</v>
      </c>
      <c r="E53" s="58">
        <v>147371</v>
      </c>
      <c r="F53" s="59">
        <f>E53-H53</f>
        <v>147371</v>
      </c>
      <c r="G53" s="27">
        <f>(F53*100)/E53</f>
        <v>100</v>
      </c>
      <c r="H53" s="25">
        <v>0</v>
      </c>
      <c r="I53" s="21"/>
    </row>
    <row r="54" spans="1:12" ht="23.45" customHeight="1">
      <c r="A54" s="60"/>
      <c r="B54" s="33"/>
      <c r="C54" s="65" t="s">
        <v>29</v>
      </c>
      <c r="D54" s="35">
        <f>SUM(D53)</f>
        <v>147371</v>
      </c>
      <c r="E54" s="36">
        <v>147371</v>
      </c>
      <c r="F54" s="61">
        <f>SUM(F53)</f>
        <v>147371</v>
      </c>
      <c r="G54" s="51">
        <f>(F54*100)/E54</f>
        <v>100</v>
      </c>
      <c r="H54" s="52">
        <v>0</v>
      </c>
      <c r="I54" s="21"/>
    </row>
    <row r="55" spans="1:12" ht="24" customHeight="1">
      <c r="A55" s="66" t="s">
        <v>42</v>
      </c>
      <c r="B55" s="67"/>
      <c r="C55" s="68" t="s">
        <v>70</v>
      </c>
      <c r="D55" s="69"/>
      <c r="E55" s="69"/>
      <c r="F55" s="69"/>
      <c r="G55" s="69"/>
      <c r="H55" s="69"/>
      <c r="I55" s="70"/>
    </row>
    <row r="56" spans="1:12">
      <c r="A56" s="71" t="s">
        <v>37</v>
      </c>
      <c r="B56" s="19">
        <v>159</v>
      </c>
      <c r="C56" s="72" t="s">
        <v>28</v>
      </c>
      <c r="D56" s="25">
        <v>1131639</v>
      </c>
      <c r="E56" s="25">
        <v>1131639</v>
      </c>
      <c r="F56" s="26">
        <v>1131639</v>
      </c>
      <c r="G56" s="27">
        <f>(F56*100)/E56</f>
        <v>100</v>
      </c>
      <c r="H56" s="25">
        <v>0</v>
      </c>
      <c r="I56" s="21"/>
    </row>
    <row r="57" spans="1:12" ht="21" customHeight="1" thickBot="1">
      <c r="A57" s="73"/>
      <c r="B57" s="74"/>
      <c r="C57" s="75" t="s">
        <v>29</v>
      </c>
      <c r="D57" s="76">
        <f>SUM(D56)</f>
        <v>1131639</v>
      </c>
      <c r="E57" s="77">
        <f>SUM(E56)</f>
        <v>1131639</v>
      </c>
      <c r="F57" s="78">
        <v>1131639</v>
      </c>
      <c r="G57" s="27">
        <f>(F57*100)/E57</f>
        <v>100</v>
      </c>
      <c r="H57" s="52">
        <v>0</v>
      </c>
      <c r="I57" s="37"/>
    </row>
    <row r="58" spans="1:12" ht="22.15" customHeight="1">
      <c r="A58" s="15" t="s">
        <v>43</v>
      </c>
      <c r="B58" s="60"/>
      <c r="C58" s="38" t="s">
        <v>44</v>
      </c>
      <c r="D58" s="39"/>
      <c r="E58" s="39"/>
      <c r="F58" s="39"/>
      <c r="G58" s="39"/>
      <c r="H58" s="39"/>
      <c r="I58" s="56"/>
    </row>
    <row r="59" spans="1:12" ht="22.9" customHeight="1">
      <c r="A59" s="49" t="s">
        <v>37</v>
      </c>
      <c r="B59" s="44">
        <v>159</v>
      </c>
      <c r="C59" s="64" t="s">
        <v>28</v>
      </c>
      <c r="D59" s="58">
        <v>236000</v>
      </c>
      <c r="E59" s="58">
        <v>236000</v>
      </c>
      <c r="F59" s="59">
        <f>E59-H59</f>
        <v>236000</v>
      </c>
      <c r="G59" s="41">
        <f>(F59*100)/E59</f>
        <v>100</v>
      </c>
      <c r="H59" s="25">
        <v>0</v>
      </c>
      <c r="I59" s="21"/>
      <c r="L59" s="1" t="s">
        <v>45</v>
      </c>
    </row>
    <row r="60" spans="1:12" ht="22.9" customHeight="1">
      <c r="A60" s="60"/>
      <c r="B60" s="33"/>
      <c r="C60" s="79" t="s">
        <v>29</v>
      </c>
      <c r="D60" s="80">
        <f>SUM(D59)</f>
        <v>236000</v>
      </c>
      <c r="E60" s="81">
        <f>SUM(E59)</f>
        <v>236000</v>
      </c>
      <c r="F60" s="82">
        <f>SUM(F59)</f>
        <v>236000</v>
      </c>
      <c r="G60" s="41">
        <f>(F60*100)/E60</f>
        <v>100</v>
      </c>
      <c r="H60" s="25">
        <v>0</v>
      </c>
      <c r="I60" s="37"/>
    </row>
    <row r="61" spans="1:12" ht="28.15" customHeight="1">
      <c r="A61" s="83" t="s">
        <v>46</v>
      </c>
      <c r="B61" s="47"/>
      <c r="C61" s="38" t="s">
        <v>71</v>
      </c>
      <c r="D61" s="39"/>
      <c r="E61" s="39"/>
      <c r="F61" s="39"/>
      <c r="G61" s="84"/>
      <c r="H61" s="39"/>
      <c r="I61" s="56"/>
    </row>
    <row r="62" spans="1:12" ht="19.899999999999999" customHeight="1">
      <c r="A62" s="71" t="s">
        <v>37</v>
      </c>
      <c r="B62" s="19">
        <v>159</v>
      </c>
      <c r="C62" s="85" t="s">
        <v>28</v>
      </c>
      <c r="D62" s="40">
        <v>879706</v>
      </c>
      <c r="E62" s="40">
        <v>879706</v>
      </c>
      <c r="F62" s="40">
        <v>879706</v>
      </c>
      <c r="G62" s="41">
        <f>F62*100/D62</f>
        <v>100</v>
      </c>
      <c r="H62" s="25">
        <v>0</v>
      </c>
      <c r="I62" s="21"/>
    </row>
    <row r="63" spans="1:12" ht="30.6" customHeight="1">
      <c r="A63" s="44"/>
      <c r="B63" s="44">
        <v>421</v>
      </c>
      <c r="C63" s="86" t="s">
        <v>47</v>
      </c>
      <c r="D63" s="25">
        <v>1977408</v>
      </c>
      <c r="E63" s="25">
        <v>1977408</v>
      </c>
      <c r="F63" s="25">
        <v>1977408</v>
      </c>
      <c r="G63" s="41">
        <f>F63*100/D63</f>
        <v>100</v>
      </c>
      <c r="H63" s="25">
        <f>D63-E63</f>
        <v>0</v>
      </c>
      <c r="I63" s="21"/>
    </row>
    <row r="64" spans="1:12" ht="20.45" customHeight="1">
      <c r="A64" s="60"/>
      <c r="B64" s="33"/>
      <c r="C64" s="79" t="s">
        <v>29</v>
      </c>
      <c r="D64" s="80">
        <f>SUM(D62:D63)</f>
        <v>2857114</v>
      </c>
      <c r="E64" s="81">
        <f>SUM(E62:E63)</f>
        <v>2857114</v>
      </c>
      <c r="F64" s="87">
        <f>SUM(F62:F63)</f>
        <v>2857114</v>
      </c>
      <c r="G64" s="41">
        <f>F64*100/D64</f>
        <v>100</v>
      </c>
      <c r="H64" s="88">
        <f>H62+H63</f>
        <v>0</v>
      </c>
      <c r="I64" s="53"/>
    </row>
    <row r="65" spans="1:9" ht="31.9" customHeight="1">
      <c r="A65" s="62" t="s">
        <v>48</v>
      </c>
      <c r="B65" s="89"/>
      <c r="C65" s="90" t="s">
        <v>49</v>
      </c>
      <c r="D65" s="39"/>
      <c r="E65" s="39"/>
      <c r="F65" s="39"/>
      <c r="G65" s="39"/>
      <c r="H65" s="39"/>
      <c r="I65" s="91"/>
    </row>
    <row r="66" spans="1:9" ht="25.9" customHeight="1">
      <c r="A66" s="149" t="s">
        <v>65</v>
      </c>
      <c r="B66" s="44">
        <v>159</v>
      </c>
      <c r="C66" s="57" t="s">
        <v>28</v>
      </c>
      <c r="D66" s="58">
        <v>192148</v>
      </c>
      <c r="E66" s="58">
        <v>192148</v>
      </c>
      <c r="F66" s="58">
        <v>192148</v>
      </c>
      <c r="G66" s="41">
        <f>F66*100/D66</f>
        <v>100</v>
      </c>
      <c r="H66" s="25">
        <v>0</v>
      </c>
      <c r="I66" s="21"/>
    </row>
    <row r="67" spans="1:9" ht="28.9" customHeight="1">
      <c r="A67" s="29"/>
      <c r="B67" s="44">
        <v>159</v>
      </c>
      <c r="C67" s="92" t="s">
        <v>28</v>
      </c>
      <c r="D67" s="93">
        <v>1635552</v>
      </c>
      <c r="E67" s="93">
        <v>1635552</v>
      </c>
      <c r="F67" s="93">
        <v>1635552</v>
      </c>
      <c r="G67" s="41">
        <f t="shared" ref="G67" si="1">F67*100/D67</f>
        <v>100</v>
      </c>
      <c r="H67" s="58">
        <v>0</v>
      </c>
      <c r="I67" s="21"/>
    </row>
    <row r="68" spans="1:9" ht="16.899999999999999" customHeight="1">
      <c r="A68" s="94"/>
      <c r="B68" s="95"/>
      <c r="C68" s="79" t="s">
        <v>29</v>
      </c>
      <c r="D68" s="96">
        <f>SUM(D66:D67)</f>
        <v>1827700</v>
      </c>
      <c r="E68" s="36">
        <f>SUM(E66:E67)</f>
        <v>1827700</v>
      </c>
      <c r="F68" s="61">
        <f>SUM(F66:F67)</f>
        <v>1827700</v>
      </c>
      <c r="G68" s="41">
        <v>100</v>
      </c>
      <c r="H68" s="36">
        <f>SUM(H67)</f>
        <v>0</v>
      </c>
      <c r="I68" s="53"/>
    </row>
    <row r="69" spans="1:9" ht="16.149999999999999" customHeight="1">
      <c r="A69" s="97"/>
      <c r="B69" s="98"/>
      <c r="C69" s="99" t="s">
        <v>50</v>
      </c>
      <c r="D69" s="100">
        <f>D27+D43+D48+D51+D54+D57+D60+D64+D68</f>
        <v>6585308</v>
      </c>
      <c r="E69" s="100">
        <f>E27+E43+E48+E51+E54+E57+E60+E64+E68</f>
        <v>6585308</v>
      </c>
      <c r="F69" s="101">
        <f>F27+F43+F48+F51+F54+F57+F60++F64+F68</f>
        <v>6585308</v>
      </c>
      <c r="G69" s="51">
        <f>(F69*100)/E69</f>
        <v>100</v>
      </c>
      <c r="H69" s="101"/>
      <c r="I69" s="70"/>
    </row>
    <row r="70" spans="1:9">
      <c r="C70" s="2"/>
      <c r="D70" s="102"/>
      <c r="E70" s="102"/>
      <c r="F70" s="102"/>
      <c r="G70" s="102"/>
      <c r="H70" s="102"/>
      <c r="I70" s="102"/>
    </row>
    <row r="71" spans="1:9">
      <c r="A71" s="152" t="s">
        <v>72</v>
      </c>
      <c r="B71" s="152"/>
      <c r="C71" s="152"/>
      <c r="D71" s="152"/>
      <c r="E71" s="152"/>
      <c r="F71" s="152"/>
      <c r="G71" s="152"/>
      <c r="H71" s="152"/>
      <c r="I71" s="152"/>
    </row>
    <row r="72" spans="1:9">
      <c r="H72" s="103"/>
    </row>
    <row r="77" spans="1:9" ht="15.75">
      <c r="C77" s="104" t="s">
        <v>51</v>
      </c>
      <c r="D77" s="104"/>
      <c r="E77" s="104"/>
      <c r="F77" s="104"/>
      <c r="G77" s="105" t="s">
        <v>52</v>
      </c>
    </row>
  </sheetData>
  <mergeCells count="12">
    <mergeCell ref="A71:I71"/>
    <mergeCell ref="A6:A8"/>
    <mergeCell ref="B6:B8"/>
    <mergeCell ref="C6:C8"/>
    <mergeCell ref="D6:D7"/>
    <mergeCell ref="E6:E7"/>
    <mergeCell ref="C44:I44"/>
    <mergeCell ref="C28:I28"/>
    <mergeCell ref="C10:I10"/>
    <mergeCell ref="G6:H7"/>
    <mergeCell ref="I6:I8"/>
    <mergeCell ref="F6:F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4:I17"/>
  <sheetViews>
    <sheetView workbookViewId="0">
      <selection activeCell="J16" sqref="J16"/>
    </sheetView>
  </sheetViews>
  <sheetFormatPr defaultRowHeight="15"/>
  <cols>
    <col min="1" max="1" width="2.7109375" style="1" customWidth="1"/>
    <col min="2" max="2" width="31.140625" style="1" customWidth="1"/>
    <col min="3" max="3" width="21.140625" style="1" customWidth="1"/>
    <col min="4" max="4" width="25.85546875" style="1" customWidth="1"/>
    <col min="5" max="5" width="14.42578125" style="1" customWidth="1"/>
    <col min="6" max="256" width="9.140625" style="1"/>
    <col min="257" max="257" width="2.7109375" style="1" customWidth="1"/>
    <col min="258" max="258" width="31.140625" style="1" customWidth="1"/>
    <col min="259" max="259" width="21.140625" style="1" customWidth="1"/>
    <col min="260" max="260" width="25.85546875" style="1" customWidth="1"/>
    <col min="261" max="261" width="14.42578125" style="1" customWidth="1"/>
    <col min="262" max="512" width="9.140625" style="1"/>
    <col min="513" max="513" width="2.7109375" style="1" customWidth="1"/>
    <col min="514" max="514" width="31.140625" style="1" customWidth="1"/>
    <col min="515" max="515" width="21.140625" style="1" customWidth="1"/>
    <col min="516" max="516" width="25.85546875" style="1" customWidth="1"/>
    <col min="517" max="517" width="14.42578125" style="1" customWidth="1"/>
    <col min="518" max="768" width="9.140625" style="1"/>
    <col min="769" max="769" width="2.7109375" style="1" customWidth="1"/>
    <col min="770" max="770" width="31.140625" style="1" customWidth="1"/>
    <col min="771" max="771" width="21.140625" style="1" customWidth="1"/>
    <col min="772" max="772" width="25.85546875" style="1" customWidth="1"/>
    <col min="773" max="773" width="14.42578125" style="1" customWidth="1"/>
    <col min="774" max="1024" width="9.140625" style="1"/>
    <col min="1025" max="1025" width="2.7109375" style="1" customWidth="1"/>
    <col min="1026" max="1026" width="31.140625" style="1" customWidth="1"/>
    <col min="1027" max="1027" width="21.140625" style="1" customWidth="1"/>
    <col min="1028" max="1028" width="25.85546875" style="1" customWidth="1"/>
    <col min="1029" max="1029" width="14.42578125" style="1" customWidth="1"/>
    <col min="1030" max="1280" width="9.140625" style="1"/>
    <col min="1281" max="1281" width="2.7109375" style="1" customWidth="1"/>
    <col min="1282" max="1282" width="31.140625" style="1" customWidth="1"/>
    <col min="1283" max="1283" width="21.140625" style="1" customWidth="1"/>
    <col min="1284" max="1284" width="25.85546875" style="1" customWidth="1"/>
    <col min="1285" max="1285" width="14.42578125" style="1" customWidth="1"/>
    <col min="1286" max="1536" width="9.140625" style="1"/>
    <col min="1537" max="1537" width="2.7109375" style="1" customWidth="1"/>
    <col min="1538" max="1538" width="31.140625" style="1" customWidth="1"/>
    <col min="1539" max="1539" width="21.140625" style="1" customWidth="1"/>
    <col min="1540" max="1540" width="25.85546875" style="1" customWidth="1"/>
    <col min="1541" max="1541" width="14.42578125" style="1" customWidth="1"/>
    <col min="1542" max="1792" width="9.140625" style="1"/>
    <col min="1793" max="1793" width="2.7109375" style="1" customWidth="1"/>
    <col min="1794" max="1794" width="31.140625" style="1" customWidth="1"/>
    <col min="1795" max="1795" width="21.140625" style="1" customWidth="1"/>
    <col min="1796" max="1796" width="25.85546875" style="1" customWidth="1"/>
    <col min="1797" max="1797" width="14.42578125" style="1" customWidth="1"/>
    <col min="1798" max="2048" width="9.140625" style="1"/>
    <col min="2049" max="2049" width="2.7109375" style="1" customWidth="1"/>
    <col min="2050" max="2050" width="31.140625" style="1" customWidth="1"/>
    <col min="2051" max="2051" width="21.140625" style="1" customWidth="1"/>
    <col min="2052" max="2052" width="25.85546875" style="1" customWidth="1"/>
    <col min="2053" max="2053" width="14.42578125" style="1" customWidth="1"/>
    <col min="2054" max="2304" width="9.140625" style="1"/>
    <col min="2305" max="2305" width="2.7109375" style="1" customWidth="1"/>
    <col min="2306" max="2306" width="31.140625" style="1" customWidth="1"/>
    <col min="2307" max="2307" width="21.140625" style="1" customWidth="1"/>
    <col min="2308" max="2308" width="25.85546875" style="1" customWidth="1"/>
    <col min="2309" max="2309" width="14.42578125" style="1" customWidth="1"/>
    <col min="2310" max="2560" width="9.140625" style="1"/>
    <col min="2561" max="2561" width="2.7109375" style="1" customWidth="1"/>
    <col min="2562" max="2562" width="31.140625" style="1" customWidth="1"/>
    <col min="2563" max="2563" width="21.140625" style="1" customWidth="1"/>
    <col min="2564" max="2564" width="25.85546875" style="1" customWidth="1"/>
    <col min="2565" max="2565" width="14.42578125" style="1" customWidth="1"/>
    <col min="2566" max="2816" width="9.140625" style="1"/>
    <col min="2817" max="2817" width="2.7109375" style="1" customWidth="1"/>
    <col min="2818" max="2818" width="31.140625" style="1" customWidth="1"/>
    <col min="2819" max="2819" width="21.140625" style="1" customWidth="1"/>
    <col min="2820" max="2820" width="25.85546875" style="1" customWidth="1"/>
    <col min="2821" max="2821" width="14.42578125" style="1" customWidth="1"/>
    <col min="2822" max="3072" width="9.140625" style="1"/>
    <col min="3073" max="3073" width="2.7109375" style="1" customWidth="1"/>
    <col min="3074" max="3074" width="31.140625" style="1" customWidth="1"/>
    <col min="3075" max="3075" width="21.140625" style="1" customWidth="1"/>
    <col min="3076" max="3076" width="25.85546875" style="1" customWidth="1"/>
    <col min="3077" max="3077" width="14.42578125" style="1" customWidth="1"/>
    <col min="3078" max="3328" width="9.140625" style="1"/>
    <col min="3329" max="3329" width="2.7109375" style="1" customWidth="1"/>
    <col min="3330" max="3330" width="31.140625" style="1" customWidth="1"/>
    <col min="3331" max="3331" width="21.140625" style="1" customWidth="1"/>
    <col min="3332" max="3332" width="25.85546875" style="1" customWidth="1"/>
    <col min="3333" max="3333" width="14.42578125" style="1" customWidth="1"/>
    <col min="3334" max="3584" width="9.140625" style="1"/>
    <col min="3585" max="3585" width="2.7109375" style="1" customWidth="1"/>
    <col min="3586" max="3586" width="31.140625" style="1" customWidth="1"/>
    <col min="3587" max="3587" width="21.140625" style="1" customWidth="1"/>
    <col min="3588" max="3588" width="25.85546875" style="1" customWidth="1"/>
    <col min="3589" max="3589" width="14.42578125" style="1" customWidth="1"/>
    <col min="3590" max="3840" width="9.140625" style="1"/>
    <col min="3841" max="3841" width="2.7109375" style="1" customWidth="1"/>
    <col min="3842" max="3842" width="31.140625" style="1" customWidth="1"/>
    <col min="3843" max="3843" width="21.140625" style="1" customWidth="1"/>
    <col min="3844" max="3844" width="25.85546875" style="1" customWidth="1"/>
    <col min="3845" max="3845" width="14.42578125" style="1" customWidth="1"/>
    <col min="3846" max="4096" width="9.140625" style="1"/>
    <col min="4097" max="4097" width="2.7109375" style="1" customWidth="1"/>
    <col min="4098" max="4098" width="31.140625" style="1" customWidth="1"/>
    <col min="4099" max="4099" width="21.140625" style="1" customWidth="1"/>
    <col min="4100" max="4100" width="25.85546875" style="1" customWidth="1"/>
    <col min="4101" max="4101" width="14.42578125" style="1" customWidth="1"/>
    <col min="4102" max="4352" width="9.140625" style="1"/>
    <col min="4353" max="4353" width="2.7109375" style="1" customWidth="1"/>
    <col min="4354" max="4354" width="31.140625" style="1" customWidth="1"/>
    <col min="4355" max="4355" width="21.140625" style="1" customWidth="1"/>
    <col min="4356" max="4356" width="25.85546875" style="1" customWidth="1"/>
    <col min="4357" max="4357" width="14.42578125" style="1" customWidth="1"/>
    <col min="4358" max="4608" width="9.140625" style="1"/>
    <col min="4609" max="4609" width="2.7109375" style="1" customWidth="1"/>
    <col min="4610" max="4610" width="31.140625" style="1" customWidth="1"/>
    <col min="4611" max="4611" width="21.140625" style="1" customWidth="1"/>
    <col min="4612" max="4612" width="25.85546875" style="1" customWidth="1"/>
    <col min="4613" max="4613" width="14.42578125" style="1" customWidth="1"/>
    <col min="4614" max="4864" width="9.140625" style="1"/>
    <col min="4865" max="4865" width="2.7109375" style="1" customWidth="1"/>
    <col min="4866" max="4866" width="31.140625" style="1" customWidth="1"/>
    <col min="4867" max="4867" width="21.140625" style="1" customWidth="1"/>
    <col min="4868" max="4868" width="25.85546875" style="1" customWidth="1"/>
    <col min="4869" max="4869" width="14.42578125" style="1" customWidth="1"/>
    <col min="4870" max="5120" width="9.140625" style="1"/>
    <col min="5121" max="5121" width="2.7109375" style="1" customWidth="1"/>
    <col min="5122" max="5122" width="31.140625" style="1" customWidth="1"/>
    <col min="5123" max="5123" width="21.140625" style="1" customWidth="1"/>
    <col min="5124" max="5124" width="25.85546875" style="1" customWidth="1"/>
    <col min="5125" max="5125" width="14.42578125" style="1" customWidth="1"/>
    <col min="5126" max="5376" width="9.140625" style="1"/>
    <col min="5377" max="5377" width="2.7109375" style="1" customWidth="1"/>
    <col min="5378" max="5378" width="31.140625" style="1" customWidth="1"/>
    <col min="5379" max="5379" width="21.140625" style="1" customWidth="1"/>
    <col min="5380" max="5380" width="25.85546875" style="1" customWidth="1"/>
    <col min="5381" max="5381" width="14.42578125" style="1" customWidth="1"/>
    <col min="5382" max="5632" width="9.140625" style="1"/>
    <col min="5633" max="5633" width="2.7109375" style="1" customWidth="1"/>
    <col min="5634" max="5634" width="31.140625" style="1" customWidth="1"/>
    <col min="5635" max="5635" width="21.140625" style="1" customWidth="1"/>
    <col min="5636" max="5636" width="25.85546875" style="1" customWidth="1"/>
    <col min="5637" max="5637" width="14.42578125" style="1" customWidth="1"/>
    <col min="5638" max="5888" width="9.140625" style="1"/>
    <col min="5889" max="5889" width="2.7109375" style="1" customWidth="1"/>
    <col min="5890" max="5890" width="31.140625" style="1" customWidth="1"/>
    <col min="5891" max="5891" width="21.140625" style="1" customWidth="1"/>
    <col min="5892" max="5892" width="25.85546875" style="1" customWidth="1"/>
    <col min="5893" max="5893" width="14.42578125" style="1" customWidth="1"/>
    <col min="5894" max="6144" width="9.140625" style="1"/>
    <col min="6145" max="6145" width="2.7109375" style="1" customWidth="1"/>
    <col min="6146" max="6146" width="31.140625" style="1" customWidth="1"/>
    <col min="6147" max="6147" width="21.140625" style="1" customWidth="1"/>
    <col min="6148" max="6148" width="25.85546875" style="1" customWidth="1"/>
    <col min="6149" max="6149" width="14.42578125" style="1" customWidth="1"/>
    <col min="6150" max="6400" width="9.140625" style="1"/>
    <col min="6401" max="6401" width="2.7109375" style="1" customWidth="1"/>
    <col min="6402" max="6402" width="31.140625" style="1" customWidth="1"/>
    <col min="6403" max="6403" width="21.140625" style="1" customWidth="1"/>
    <col min="6404" max="6404" width="25.85546875" style="1" customWidth="1"/>
    <col min="6405" max="6405" width="14.42578125" style="1" customWidth="1"/>
    <col min="6406" max="6656" width="9.140625" style="1"/>
    <col min="6657" max="6657" width="2.7109375" style="1" customWidth="1"/>
    <col min="6658" max="6658" width="31.140625" style="1" customWidth="1"/>
    <col min="6659" max="6659" width="21.140625" style="1" customWidth="1"/>
    <col min="6660" max="6660" width="25.85546875" style="1" customWidth="1"/>
    <col min="6661" max="6661" width="14.42578125" style="1" customWidth="1"/>
    <col min="6662" max="6912" width="9.140625" style="1"/>
    <col min="6913" max="6913" width="2.7109375" style="1" customWidth="1"/>
    <col min="6914" max="6914" width="31.140625" style="1" customWidth="1"/>
    <col min="6915" max="6915" width="21.140625" style="1" customWidth="1"/>
    <col min="6916" max="6916" width="25.85546875" style="1" customWidth="1"/>
    <col min="6917" max="6917" width="14.42578125" style="1" customWidth="1"/>
    <col min="6918" max="7168" width="9.140625" style="1"/>
    <col min="7169" max="7169" width="2.7109375" style="1" customWidth="1"/>
    <col min="7170" max="7170" width="31.140625" style="1" customWidth="1"/>
    <col min="7171" max="7171" width="21.140625" style="1" customWidth="1"/>
    <col min="7172" max="7172" width="25.85546875" style="1" customWidth="1"/>
    <col min="7173" max="7173" width="14.42578125" style="1" customWidth="1"/>
    <col min="7174" max="7424" width="9.140625" style="1"/>
    <col min="7425" max="7425" width="2.7109375" style="1" customWidth="1"/>
    <col min="7426" max="7426" width="31.140625" style="1" customWidth="1"/>
    <col min="7427" max="7427" width="21.140625" style="1" customWidth="1"/>
    <col min="7428" max="7428" width="25.85546875" style="1" customWidth="1"/>
    <col min="7429" max="7429" width="14.42578125" style="1" customWidth="1"/>
    <col min="7430" max="7680" width="9.140625" style="1"/>
    <col min="7681" max="7681" width="2.7109375" style="1" customWidth="1"/>
    <col min="7682" max="7682" width="31.140625" style="1" customWidth="1"/>
    <col min="7683" max="7683" width="21.140625" style="1" customWidth="1"/>
    <col min="7684" max="7684" width="25.85546875" style="1" customWidth="1"/>
    <col min="7685" max="7685" width="14.42578125" style="1" customWidth="1"/>
    <col min="7686" max="7936" width="9.140625" style="1"/>
    <col min="7937" max="7937" width="2.7109375" style="1" customWidth="1"/>
    <col min="7938" max="7938" width="31.140625" style="1" customWidth="1"/>
    <col min="7939" max="7939" width="21.140625" style="1" customWidth="1"/>
    <col min="7940" max="7940" width="25.85546875" style="1" customWidth="1"/>
    <col min="7941" max="7941" width="14.42578125" style="1" customWidth="1"/>
    <col min="7942" max="8192" width="9.140625" style="1"/>
    <col min="8193" max="8193" width="2.7109375" style="1" customWidth="1"/>
    <col min="8194" max="8194" width="31.140625" style="1" customWidth="1"/>
    <col min="8195" max="8195" width="21.140625" style="1" customWidth="1"/>
    <col min="8196" max="8196" width="25.85546875" style="1" customWidth="1"/>
    <col min="8197" max="8197" width="14.42578125" style="1" customWidth="1"/>
    <col min="8198" max="8448" width="9.140625" style="1"/>
    <col min="8449" max="8449" width="2.7109375" style="1" customWidth="1"/>
    <col min="8450" max="8450" width="31.140625" style="1" customWidth="1"/>
    <col min="8451" max="8451" width="21.140625" style="1" customWidth="1"/>
    <col min="8452" max="8452" width="25.85546875" style="1" customWidth="1"/>
    <col min="8453" max="8453" width="14.42578125" style="1" customWidth="1"/>
    <col min="8454" max="8704" width="9.140625" style="1"/>
    <col min="8705" max="8705" width="2.7109375" style="1" customWidth="1"/>
    <col min="8706" max="8706" width="31.140625" style="1" customWidth="1"/>
    <col min="8707" max="8707" width="21.140625" style="1" customWidth="1"/>
    <col min="8708" max="8708" width="25.85546875" style="1" customWidth="1"/>
    <col min="8709" max="8709" width="14.42578125" style="1" customWidth="1"/>
    <col min="8710" max="8960" width="9.140625" style="1"/>
    <col min="8961" max="8961" width="2.7109375" style="1" customWidth="1"/>
    <col min="8962" max="8962" width="31.140625" style="1" customWidth="1"/>
    <col min="8963" max="8963" width="21.140625" style="1" customWidth="1"/>
    <col min="8964" max="8964" width="25.85546875" style="1" customWidth="1"/>
    <col min="8965" max="8965" width="14.42578125" style="1" customWidth="1"/>
    <col min="8966" max="9216" width="9.140625" style="1"/>
    <col min="9217" max="9217" width="2.7109375" style="1" customWidth="1"/>
    <col min="9218" max="9218" width="31.140625" style="1" customWidth="1"/>
    <col min="9219" max="9219" width="21.140625" style="1" customWidth="1"/>
    <col min="9220" max="9220" width="25.85546875" style="1" customWidth="1"/>
    <col min="9221" max="9221" width="14.42578125" style="1" customWidth="1"/>
    <col min="9222" max="9472" width="9.140625" style="1"/>
    <col min="9473" max="9473" width="2.7109375" style="1" customWidth="1"/>
    <col min="9474" max="9474" width="31.140625" style="1" customWidth="1"/>
    <col min="9475" max="9475" width="21.140625" style="1" customWidth="1"/>
    <col min="9476" max="9476" width="25.85546875" style="1" customWidth="1"/>
    <col min="9477" max="9477" width="14.42578125" style="1" customWidth="1"/>
    <col min="9478" max="9728" width="9.140625" style="1"/>
    <col min="9729" max="9729" width="2.7109375" style="1" customWidth="1"/>
    <col min="9730" max="9730" width="31.140625" style="1" customWidth="1"/>
    <col min="9731" max="9731" width="21.140625" style="1" customWidth="1"/>
    <col min="9732" max="9732" width="25.85546875" style="1" customWidth="1"/>
    <col min="9733" max="9733" width="14.42578125" style="1" customWidth="1"/>
    <col min="9734" max="9984" width="9.140625" style="1"/>
    <col min="9985" max="9985" width="2.7109375" style="1" customWidth="1"/>
    <col min="9986" max="9986" width="31.140625" style="1" customWidth="1"/>
    <col min="9987" max="9987" width="21.140625" style="1" customWidth="1"/>
    <col min="9988" max="9988" width="25.85546875" style="1" customWidth="1"/>
    <col min="9989" max="9989" width="14.42578125" style="1" customWidth="1"/>
    <col min="9990" max="10240" width="9.140625" style="1"/>
    <col min="10241" max="10241" width="2.7109375" style="1" customWidth="1"/>
    <col min="10242" max="10242" width="31.140625" style="1" customWidth="1"/>
    <col min="10243" max="10243" width="21.140625" style="1" customWidth="1"/>
    <col min="10244" max="10244" width="25.85546875" style="1" customWidth="1"/>
    <col min="10245" max="10245" width="14.42578125" style="1" customWidth="1"/>
    <col min="10246" max="10496" width="9.140625" style="1"/>
    <col min="10497" max="10497" width="2.7109375" style="1" customWidth="1"/>
    <col min="10498" max="10498" width="31.140625" style="1" customWidth="1"/>
    <col min="10499" max="10499" width="21.140625" style="1" customWidth="1"/>
    <col min="10500" max="10500" width="25.85546875" style="1" customWidth="1"/>
    <col min="10501" max="10501" width="14.42578125" style="1" customWidth="1"/>
    <col min="10502" max="10752" width="9.140625" style="1"/>
    <col min="10753" max="10753" width="2.7109375" style="1" customWidth="1"/>
    <col min="10754" max="10754" width="31.140625" style="1" customWidth="1"/>
    <col min="10755" max="10755" width="21.140625" style="1" customWidth="1"/>
    <col min="10756" max="10756" width="25.85546875" style="1" customWidth="1"/>
    <col min="10757" max="10757" width="14.42578125" style="1" customWidth="1"/>
    <col min="10758" max="11008" width="9.140625" style="1"/>
    <col min="11009" max="11009" width="2.7109375" style="1" customWidth="1"/>
    <col min="11010" max="11010" width="31.140625" style="1" customWidth="1"/>
    <col min="11011" max="11011" width="21.140625" style="1" customWidth="1"/>
    <col min="11012" max="11012" width="25.85546875" style="1" customWidth="1"/>
    <col min="11013" max="11013" width="14.42578125" style="1" customWidth="1"/>
    <col min="11014" max="11264" width="9.140625" style="1"/>
    <col min="11265" max="11265" width="2.7109375" style="1" customWidth="1"/>
    <col min="11266" max="11266" width="31.140625" style="1" customWidth="1"/>
    <col min="11267" max="11267" width="21.140625" style="1" customWidth="1"/>
    <col min="11268" max="11268" width="25.85546875" style="1" customWidth="1"/>
    <col min="11269" max="11269" width="14.42578125" style="1" customWidth="1"/>
    <col min="11270" max="11520" width="9.140625" style="1"/>
    <col min="11521" max="11521" width="2.7109375" style="1" customWidth="1"/>
    <col min="11522" max="11522" width="31.140625" style="1" customWidth="1"/>
    <col min="11523" max="11523" width="21.140625" style="1" customWidth="1"/>
    <col min="11524" max="11524" width="25.85546875" style="1" customWidth="1"/>
    <col min="11525" max="11525" width="14.42578125" style="1" customWidth="1"/>
    <col min="11526" max="11776" width="9.140625" style="1"/>
    <col min="11777" max="11777" width="2.7109375" style="1" customWidth="1"/>
    <col min="11778" max="11778" width="31.140625" style="1" customWidth="1"/>
    <col min="11779" max="11779" width="21.140625" style="1" customWidth="1"/>
    <col min="11780" max="11780" width="25.85546875" style="1" customWidth="1"/>
    <col min="11781" max="11781" width="14.42578125" style="1" customWidth="1"/>
    <col min="11782" max="12032" width="9.140625" style="1"/>
    <col min="12033" max="12033" width="2.7109375" style="1" customWidth="1"/>
    <col min="12034" max="12034" width="31.140625" style="1" customWidth="1"/>
    <col min="12035" max="12035" width="21.140625" style="1" customWidth="1"/>
    <col min="12036" max="12036" width="25.85546875" style="1" customWidth="1"/>
    <col min="12037" max="12037" width="14.42578125" style="1" customWidth="1"/>
    <col min="12038" max="12288" width="9.140625" style="1"/>
    <col min="12289" max="12289" width="2.7109375" style="1" customWidth="1"/>
    <col min="12290" max="12290" width="31.140625" style="1" customWidth="1"/>
    <col min="12291" max="12291" width="21.140625" style="1" customWidth="1"/>
    <col min="12292" max="12292" width="25.85546875" style="1" customWidth="1"/>
    <col min="12293" max="12293" width="14.42578125" style="1" customWidth="1"/>
    <col min="12294" max="12544" width="9.140625" style="1"/>
    <col min="12545" max="12545" width="2.7109375" style="1" customWidth="1"/>
    <col min="12546" max="12546" width="31.140625" style="1" customWidth="1"/>
    <col min="12547" max="12547" width="21.140625" style="1" customWidth="1"/>
    <col min="12548" max="12548" width="25.85546875" style="1" customWidth="1"/>
    <col min="12549" max="12549" width="14.42578125" style="1" customWidth="1"/>
    <col min="12550" max="12800" width="9.140625" style="1"/>
    <col min="12801" max="12801" width="2.7109375" style="1" customWidth="1"/>
    <col min="12802" max="12802" width="31.140625" style="1" customWidth="1"/>
    <col min="12803" max="12803" width="21.140625" style="1" customWidth="1"/>
    <col min="12804" max="12804" width="25.85546875" style="1" customWidth="1"/>
    <col min="12805" max="12805" width="14.42578125" style="1" customWidth="1"/>
    <col min="12806" max="13056" width="9.140625" style="1"/>
    <col min="13057" max="13057" width="2.7109375" style="1" customWidth="1"/>
    <col min="13058" max="13058" width="31.140625" style="1" customWidth="1"/>
    <col min="13059" max="13059" width="21.140625" style="1" customWidth="1"/>
    <col min="13060" max="13060" width="25.85546875" style="1" customWidth="1"/>
    <col min="13061" max="13061" width="14.42578125" style="1" customWidth="1"/>
    <col min="13062" max="13312" width="9.140625" style="1"/>
    <col min="13313" max="13313" width="2.7109375" style="1" customWidth="1"/>
    <col min="13314" max="13314" width="31.140625" style="1" customWidth="1"/>
    <col min="13315" max="13315" width="21.140625" style="1" customWidth="1"/>
    <col min="13316" max="13316" width="25.85546875" style="1" customWidth="1"/>
    <col min="13317" max="13317" width="14.42578125" style="1" customWidth="1"/>
    <col min="13318" max="13568" width="9.140625" style="1"/>
    <col min="13569" max="13569" width="2.7109375" style="1" customWidth="1"/>
    <col min="13570" max="13570" width="31.140625" style="1" customWidth="1"/>
    <col min="13571" max="13571" width="21.140625" style="1" customWidth="1"/>
    <col min="13572" max="13572" width="25.85546875" style="1" customWidth="1"/>
    <col min="13573" max="13573" width="14.42578125" style="1" customWidth="1"/>
    <col min="13574" max="13824" width="9.140625" style="1"/>
    <col min="13825" max="13825" width="2.7109375" style="1" customWidth="1"/>
    <col min="13826" max="13826" width="31.140625" style="1" customWidth="1"/>
    <col min="13827" max="13827" width="21.140625" style="1" customWidth="1"/>
    <col min="13828" max="13828" width="25.85546875" style="1" customWidth="1"/>
    <col min="13829" max="13829" width="14.42578125" style="1" customWidth="1"/>
    <col min="13830" max="14080" width="9.140625" style="1"/>
    <col min="14081" max="14081" width="2.7109375" style="1" customWidth="1"/>
    <col min="14082" max="14082" width="31.140625" style="1" customWidth="1"/>
    <col min="14083" max="14083" width="21.140625" style="1" customWidth="1"/>
    <col min="14084" max="14084" width="25.85546875" style="1" customWidth="1"/>
    <col min="14085" max="14085" width="14.42578125" style="1" customWidth="1"/>
    <col min="14086" max="14336" width="9.140625" style="1"/>
    <col min="14337" max="14337" width="2.7109375" style="1" customWidth="1"/>
    <col min="14338" max="14338" width="31.140625" style="1" customWidth="1"/>
    <col min="14339" max="14339" width="21.140625" style="1" customWidth="1"/>
    <col min="14340" max="14340" width="25.85546875" style="1" customWidth="1"/>
    <col min="14341" max="14341" width="14.42578125" style="1" customWidth="1"/>
    <col min="14342" max="14592" width="9.140625" style="1"/>
    <col min="14593" max="14593" width="2.7109375" style="1" customWidth="1"/>
    <col min="14594" max="14594" width="31.140625" style="1" customWidth="1"/>
    <col min="14595" max="14595" width="21.140625" style="1" customWidth="1"/>
    <col min="14596" max="14596" width="25.85546875" style="1" customWidth="1"/>
    <col min="14597" max="14597" width="14.42578125" style="1" customWidth="1"/>
    <col min="14598" max="14848" width="9.140625" style="1"/>
    <col min="14849" max="14849" width="2.7109375" style="1" customWidth="1"/>
    <col min="14850" max="14850" width="31.140625" style="1" customWidth="1"/>
    <col min="14851" max="14851" width="21.140625" style="1" customWidth="1"/>
    <col min="14852" max="14852" width="25.85546875" style="1" customWidth="1"/>
    <col min="14853" max="14853" width="14.42578125" style="1" customWidth="1"/>
    <col min="14854" max="15104" width="9.140625" style="1"/>
    <col min="15105" max="15105" width="2.7109375" style="1" customWidth="1"/>
    <col min="15106" max="15106" width="31.140625" style="1" customWidth="1"/>
    <col min="15107" max="15107" width="21.140625" style="1" customWidth="1"/>
    <col min="15108" max="15108" width="25.85546875" style="1" customWidth="1"/>
    <col min="15109" max="15109" width="14.42578125" style="1" customWidth="1"/>
    <col min="15110" max="15360" width="9.140625" style="1"/>
    <col min="15361" max="15361" width="2.7109375" style="1" customWidth="1"/>
    <col min="15362" max="15362" width="31.140625" style="1" customWidth="1"/>
    <col min="15363" max="15363" width="21.140625" style="1" customWidth="1"/>
    <col min="15364" max="15364" width="25.85546875" style="1" customWidth="1"/>
    <col min="15365" max="15365" width="14.42578125" style="1" customWidth="1"/>
    <col min="15366" max="15616" width="9.140625" style="1"/>
    <col min="15617" max="15617" width="2.7109375" style="1" customWidth="1"/>
    <col min="15618" max="15618" width="31.140625" style="1" customWidth="1"/>
    <col min="15619" max="15619" width="21.140625" style="1" customWidth="1"/>
    <col min="15620" max="15620" width="25.85546875" style="1" customWidth="1"/>
    <col min="15621" max="15621" width="14.42578125" style="1" customWidth="1"/>
    <col min="15622" max="15872" width="9.140625" style="1"/>
    <col min="15873" max="15873" width="2.7109375" style="1" customWidth="1"/>
    <col min="15874" max="15874" width="31.140625" style="1" customWidth="1"/>
    <col min="15875" max="15875" width="21.140625" style="1" customWidth="1"/>
    <col min="15876" max="15876" width="25.85546875" style="1" customWidth="1"/>
    <col min="15877" max="15877" width="14.42578125" style="1" customWidth="1"/>
    <col min="15878" max="16128" width="9.140625" style="1"/>
    <col min="16129" max="16129" width="2.7109375" style="1" customWidth="1"/>
    <col min="16130" max="16130" width="31.140625" style="1" customWidth="1"/>
    <col min="16131" max="16131" width="21.140625" style="1" customWidth="1"/>
    <col min="16132" max="16132" width="25.85546875" style="1" customWidth="1"/>
    <col min="16133" max="16133" width="14.42578125" style="1" customWidth="1"/>
    <col min="16134" max="16384" width="9.140625" style="1"/>
  </cols>
  <sheetData>
    <row r="4" spans="2:9" ht="18.75">
      <c r="B4" s="106"/>
      <c r="C4" s="106" t="s">
        <v>53</v>
      </c>
      <c r="D4" s="106"/>
      <c r="E4" s="106"/>
    </row>
    <row r="5" spans="2:9" ht="18.75">
      <c r="B5" s="106" t="s">
        <v>54</v>
      </c>
      <c r="C5" s="107"/>
      <c r="D5" s="106"/>
      <c r="E5" s="106"/>
    </row>
    <row r="6" spans="2:9" ht="18.75">
      <c r="B6" s="108"/>
      <c r="C6" s="109" t="s">
        <v>55</v>
      </c>
      <c r="D6" s="109"/>
    </row>
    <row r="7" spans="2:9" ht="15.75">
      <c r="B7" s="6"/>
      <c r="C7" s="110" t="s">
        <v>56</v>
      </c>
      <c r="D7" s="110"/>
    </row>
    <row r="8" spans="2:9" ht="16.5" thickBot="1">
      <c r="B8" s="6"/>
      <c r="C8" s="6"/>
      <c r="D8" s="6"/>
      <c r="E8" s="111"/>
    </row>
    <row r="9" spans="2:9">
      <c r="B9" s="176" t="s">
        <v>57</v>
      </c>
      <c r="C9" s="179" t="s">
        <v>58</v>
      </c>
      <c r="D9" s="180"/>
      <c r="E9" s="112"/>
    </row>
    <row r="10" spans="2:9" ht="15.75" thickBot="1">
      <c r="B10" s="177"/>
      <c r="C10" s="181"/>
      <c r="D10" s="182"/>
      <c r="E10" s="113"/>
    </row>
    <row r="11" spans="2:9" ht="15.75" thickBot="1">
      <c r="B11" s="178"/>
      <c r="C11" s="114" t="s">
        <v>59</v>
      </c>
      <c r="D11" s="115" t="s">
        <v>60</v>
      </c>
      <c r="E11" s="116" t="s">
        <v>11</v>
      </c>
      <c r="I11" s="111"/>
    </row>
    <row r="12" spans="2:9">
      <c r="B12" s="13"/>
      <c r="C12" s="13"/>
      <c r="D12" s="13"/>
    </row>
    <row r="13" spans="2:9" ht="15.75">
      <c r="B13" s="117">
        <v>7222376</v>
      </c>
      <c r="C13" s="117">
        <v>7150901</v>
      </c>
      <c r="D13" s="117">
        <v>7150901</v>
      </c>
      <c r="E13" s="118">
        <f>D13/B13*100</f>
        <v>99.010367225411684</v>
      </c>
    </row>
    <row r="14" spans="2:9">
      <c r="B14" s="2"/>
      <c r="C14" s="102"/>
      <c r="D14" s="102"/>
    </row>
    <row r="17" spans="2:4" ht="18.75">
      <c r="B17" s="106" t="s">
        <v>51</v>
      </c>
      <c r="C17" s="106"/>
      <c r="D17" s="106" t="s">
        <v>61</v>
      </c>
    </row>
  </sheetData>
  <mergeCells count="2">
    <mergeCell ref="B9:B11"/>
    <mergeCell ref="C9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Освоение</vt:lpstr>
      <vt:lpstr>Отчет о продел.раб.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</cp:lastModifiedBy>
  <dcterms:created xsi:type="dcterms:W3CDTF">2018-12-03T09:04:54Z</dcterms:created>
  <dcterms:modified xsi:type="dcterms:W3CDTF">2020-02-12T09:50:52Z</dcterms:modified>
</cp:coreProperties>
</file>